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3F8482D2-B9D7-4D58-80A2-F073DBC4BD6C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B86" i="1" l="1"/>
  <c r="C38" i="2" l="1"/>
  <c r="C35" i="2" s="1"/>
  <c r="C37" i="2"/>
  <c r="C34" i="2"/>
  <c r="C33" i="2"/>
  <c r="C31" i="2"/>
  <c r="C30" i="2"/>
  <c r="C29" i="2"/>
  <c r="C26" i="2"/>
  <c r="C19" i="2" l="1"/>
  <c r="C18" i="2"/>
</calcChain>
</file>

<file path=xl/sharedStrings.xml><?xml version="1.0" encoding="utf-8"?>
<sst xmlns="http://schemas.openxmlformats.org/spreadsheetml/2006/main" count="238" uniqueCount="225">
  <si>
    <t xml:space="preserve"> Property, plant and equipment</t>
  </si>
  <si>
    <t xml:space="preserve"> Projects in progress</t>
  </si>
  <si>
    <t xml:space="preserve"> Investment property</t>
  </si>
  <si>
    <t xml:space="preserve"> Investments in subsidiaries, joint ventures and associates</t>
  </si>
  <si>
    <t xml:space="preserve"> Intangible assets</t>
  </si>
  <si>
    <t xml:space="preserve"> Financial assets at fair value through other comprehensive income</t>
  </si>
  <si>
    <t xml:space="preserve"> Deferred tax assets</t>
  </si>
  <si>
    <t xml:space="preserve"> Trade and other non-current receivables</t>
  </si>
  <si>
    <t xml:space="preserve"> Non-current receivables due from related parties</t>
  </si>
  <si>
    <t xml:space="preserve"> Long-term property under finance lease</t>
  </si>
  <si>
    <t xml:space="preserve"> Other non-current assets</t>
  </si>
  <si>
    <t xml:space="preserve"> Total non-current assets</t>
  </si>
  <si>
    <t xml:space="preserve"> Cash and banks balances</t>
  </si>
  <si>
    <t xml:space="preserve"> Restricted bank balances</t>
  </si>
  <si>
    <t xml:space="preserve"> Trade and other current receivables</t>
  </si>
  <si>
    <t xml:space="preserve"> Current receivables due from related parties</t>
  </si>
  <si>
    <t xml:space="preserve"> Inventories</t>
  </si>
  <si>
    <t xml:space="preserve"> Spare parts</t>
  </si>
  <si>
    <t xml:space="preserve"> Financial assets at fair value through profit or loss</t>
  </si>
  <si>
    <t xml:space="preserve"> Other current assets</t>
  </si>
  <si>
    <t xml:space="preserve"> Total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</si>
  <si>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</si>
  <si>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</si>
  <si>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</si>
  <si>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</si>
  <si>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</si>
  <si>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premium</t>
  </si>
  <si>
    <t xml:space="preserve"> Statutory reserve</t>
  </si>
  <si>
    <t xml:space="preserve"> Voluntary reserve</t>
  </si>
  <si>
    <t xml:space="preserve"> Fair value reserve</t>
  </si>
  <si>
    <t xml:space="preserve"> Other reserves</t>
  </si>
  <si>
    <t xml:space="preserve"> Total equity attributable to owners of parent</t>
  </si>
  <si>
    <t xml:space="preserve"> Total equity</t>
  </si>
  <si>
    <t xml:space="preserve"> Trade and other non-current payables</t>
  </si>
  <si>
    <t xml:space="preserve"> Non-current payables to related parties</t>
  </si>
  <si>
    <t xml:space="preserve"> Non-current borrowings</t>
  </si>
  <si>
    <t xml:space="preserve"> Long term loans payable</t>
  </si>
  <si>
    <t xml:space="preserve"> Non-current finance lease obligation</t>
  </si>
  <si>
    <t xml:space="preserve"> Other non-current liabilities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</si>
  <si>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</si>
  <si>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</si>
  <si>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</si>
  <si>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</si>
  <si>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Short term loans payables</t>
  </si>
  <si>
    <t xml:space="preserve"> Current borrowings</t>
  </si>
  <si>
    <t xml:space="preserve"> Income tax provision</t>
  </si>
  <si>
    <t xml:space="preserve"> Current finance lease obligation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</si>
  <si>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</si>
  <si>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</si>
  <si>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</si>
  <si>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</si>
  <si>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</si>
  <si>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</si>
  <si>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Other operating income</t>
  </si>
  <si>
    <t xml:space="preserve"> Gross profit</t>
  </si>
  <si>
    <t xml:space="preserve"> Other income</t>
  </si>
  <si>
    <t xml:space="preserve"> General and administrative expense</t>
  </si>
  <si>
    <t xml:space="preserve"> Selling and distribution expenses</t>
  </si>
  <si>
    <t xml:space="preserve"> Other expenses</t>
  </si>
  <si>
    <t xml:space="preserve"> Operating profit</t>
  </si>
  <si>
    <t xml:space="preserve"> Finance costs</t>
  </si>
  <si>
    <t xml:space="preserve"> Net finance income (cost)</t>
  </si>
  <si>
    <t xml:space="preserve"> Gains (losses) on financial assets at fair value through profit or loss</t>
  </si>
  <si>
    <t xml:space="preserve"> Dividends on financial assets at fair value through other comprehensive income</t>
  </si>
  <si>
    <t xml:space="preserve"> Gains on investments in subsidiaries, joint ventures and associates</t>
  </si>
  <si>
    <t xml:space="preserve"> Gain (loss) from disposal of investments in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</si>
  <si>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</si>
  <si>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</si>
  <si>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</si>
  <si>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</si>
  <si>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</si>
  <si>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</si>
  <si>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</si>
  <si>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</si>
  <si>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</si>
  <si>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</si>
  <si>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مشاريع تحت التنفيذ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</si>
  <si>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</si>
  <si>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</si>
  <si>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غير ملموسة</t>
  </si>
  <si>
    <t xml:space="preserve"> موجودات مالية بالقيمة العادلة من خلال الدخل الشامل الاخر</t>
  </si>
  <si>
    <t xml:space="preserve"> الموجودات الضريبية المؤجلة</t>
  </si>
  <si>
    <t xml:space="preserve"> الذمم التجارية والذمم الأخرى المدينة غير المتداولة</t>
  </si>
  <si>
    <t xml:space="preserve"> الذمم المدينة غير المتداولة المستحقة من أطراف ذات علاقة</t>
  </si>
  <si>
    <t xml:space="preserve"> الجزء غير المتداول من العقارات المؤجرة تمويليا</t>
  </si>
  <si>
    <t xml:space="preserve"> موجودات غير متداولة أخرى</t>
  </si>
  <si>
    <t xml:space="preserve"> إجمالي الموجودات غير المتداولة</t>
  </si>
  <si>
    <t xml:space="preserve"> النقد في الصندوق ولدى البنوك</t>
  </si>
  <si>
    <t xml:space="preserve"> ارصدة بنكية محتجزة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</si>
  <si>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</si>
  <si>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</si>
  <si>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المخزون</t>
  </si>
  <si>
    <t xml:space="preserve"> قطع غيار</t>
  </si>
  <si>
    <t xml:space="preserve"> موجودات مالية بالقيمة العادلة من خلال قائمة الدخل</t>
  </si>
  <si>
    <t xml:space="preserve"> موجودات متداولة أخرى</t>
  </si>
  <si>
    <t xml:space="preserve"> المجموع</t>
  </si>
  <si>
    <t xml:space="preserve"> موجودات محتفظ بها للبيع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</si>
  <si>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</si>
  <si>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</si>
  <si>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</si>
  <si>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</si>
  <si>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</si>
  <si>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</si>
  <si>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</si>
  <si>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القيمة العادلة</t>
  </si>
  <si>
    <t xml:space="preserve"> احتياطيات أخرى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</si>
  <si>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</si>
  <si>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</si>
  <si>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الذمم التجارية والذمم الأخرى الدائنة غير المتداولة</t>
  </si>
  <si>
    <t xml:space="preserve"> الذمم الدائنة غير المتداولة لأطراف ذات علاقة</t>
  </si>
  <si>
    <t xml:space="preserve"> الاقتراضات غير متداولة</t>
  </si>
  <si>
    <t xml:space="preserve"> قروض دائنة طويلة الاجل</t>
  </si>
  <si>
    <t xml:space="preserve"> مطلوبات التأجير التمويلي غير المتداولة</t>
  </si>
  <si>
    <t xml:space="preserve"> مطلوبات غير متداولة أخرى</t>
  </si>
  <si>
    <t xml:space="preserve"> إجمالي المطلوبات غير المتداولة</t>
  </si>
  <si>
    <t xml:space="preserve"> الذمم التجارية والذمم الأخرى الدائنة</t>
  </si>
  <si>
    <t xml:space="preserve"> الذمم الدائنة المتداولة إلى أطراف ذات العلاقة</t>
  </si>
  <si>
    <t xml:space="preserve"> المخصصات المتداولة</t>
  </si>
  <si>
    <t xml:space="preserve"> قروض قصيرة الأجل دائنة</t>
  </si>
  <si>
    <t xml:space="preserve"> الاقتراضات المتداولة</t>
  </si>
  <si>
    <t xml:space="preserve"> مخصص ضريبة دخل</t>
  </si>
  <si>
    <t xml:space="preserve"> مطلوبات التأجير التمويلي المتداولة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</si>
  <si>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</si>
  <si>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</si>
  <si>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</si>
  <si>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</si>
  <si>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</si>
  <si>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</si>
  <si>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ايرادات تشغيلية اخرى</t>
  </si>
  <si>
    <t xml:space="preserve"> مجمل الربح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</si>
  <si>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</si>
  <si>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</si>
  <si>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</si>
  <si>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اخرى</t>
  </si>
  <si>
    <t xml:space="preserve"> الربح التشغيلي</t>
  </si>
  <si>
    <t xml:space="preserve"> تكاليف التمويل</t>
  </si>
  <si>
    <t xml:space="preserve"> صافي دخل (مصروف) التمويل</t>
  </si>
  <si>
    <t xml:space="preserve"> أرباح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</si>
  <si>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الآخر</t>
  </si>
  <si>
    <t xml:space="preserve"> أرباح استثمارات في الشركات التابعة والحليفة والمشاريع المشتركة</t>
  </si>
  <si>
    <t xml:space="preserve"> الربح (الخسارة ) من استبعاد الاستثمارات في الشركات الحليفة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</si>
  <si>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</si>
  <si>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</si>
  <si>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</si>
  <si>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</si>
  <si>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</si>
  <si>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</si>
  <si>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</si>
  <si>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</si>
  <si>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</si>
  <si>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</si>
  <si>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</si>
  <si>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</si>
  <si>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</si>
  <si>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</si>
  <si>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</si>
  <si>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 اثر تغيرات أسعار الصرف على النقد والنقد المعادل</t>
  </si>
  <si>
    <t xml:space="preserve"> Effect of exchange rate changes on cash and cash equivalents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</si>
  <si>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</si>
  <si>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</si>
  <si>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</si>
  <si>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</si>
  <si>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</si>
  <si>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</si>
  <si>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</si>
  <si>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</si>
  <si>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</si>
  <si>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</si>
  <si>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</si>
  <si>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</si>
  <si>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</si>
  <si>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</si>
  <si>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</si>
  <si>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</si>
  <si>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</si>
  <si>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</si>
  <si>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</si>
  <si>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</si>
  <si>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</si>
  <si>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</si>
  <si>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</si>
  <si>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</si>
  <si>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</si>
  <si>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</si>
  <si>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</si>
  <si>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</si>
  <si>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</si>
  <si>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</si>
  <si>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</si>
  <si>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</si>
  <si>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</si>
  <si>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</si>
  <si>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</si>
  <si>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</si>
  <si>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</si>
  <si>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</si>
  <si>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</si>
  <si>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</si>
  <si>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</si>
  <si>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</si>
  <si>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</si>
  <si>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</si>
  <si>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</si>
  <si>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</si>
  <si>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</si>
  <si>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</si>
  <si>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</si>
  <si>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</si>
  <si>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</si>
  <si>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</si>
  <si>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 Profit (loss), attributable to owners</t>
  </si>
  <si>
    <t xml:space="preserve"> Profit (loss), attributable to non-controlling interests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</si>
  <si>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</si>
  <si>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</si>
  <si>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 xml:space="preserve">مصانع الورق والكرتون الأردنية </t>
  </si>
  <si>
    <t>JORDAN PAPER &amp; CARDBOARD FACTORIES</t>
  </si>
  <si>
    <t xml:space="preserve"> الربح (الخسارة) من العمليات المتوقفة</t>
  </si>
  <si>
    <t>Profit (loss) from discontinued operations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</si>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</sst>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32</xdr:col>
      <xdr:colOff>180975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7980F35E-E41B-4727-BCD8-25DD13B25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272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C96"/>
  <sheetViews>
    <sheetView tabSelected="1" topLeftCell="A4" workbookViewId="0">
      <selection activeCell="A7" sqref="A7"/>
    </sheetView>
  </sheetViews>
  <sheetFormatPr defaultRowHeight="12.75" x14ac:dyDescent="0.2"/>
  <cols>
    <col min="1" max="1" width="68.140625" bestFit="1" customWidth="1"/>
    <col min="2" max="2" width="22.85546875" customWidth="1"/>
    <col min="3" max="3" width="54" bestFit="1" customWidth="1"/>
  </cols>
  <sheetData>
    <row r="7" spans="1:3" ht="15" x14ac:dyDescent="0.25">
      <c r="A7" s="9" t="s">
        <v>158</v>
      </c>
      <c r="C7" s="9" t="s">
        <v>159</v>
      </c>
    </row>
    <row r="9" spans="1:3" x14ac:dyDescent="0.2">
      <c r="A9" s="5"/>
      <c r="B9" s="4" t="s">
        <v>214</v>
      </c>
      <c r="C9" s="5"/>
    </row>
    <row r="10" spans="1:3" ht="54.75" customHeight="1" x14ac:dyDescent="0.2">
      <c r="A10" s="6"/>
      <c r="B10" s="4" t="s">
        <v>215</v>
      </c>
      <c r="C10" s="6"/>
    </row>
    <row r="11" spans="1:3" x14ac:dyDescent="0.2">
      <c r="A11" s="7"/>
      <c r="B11" s="4">
        <v>141017</v>
      </c>
      <c r="C11" s="7"/>
    </row>
    <row r="13" spans="1:3" x14ac:dyDescent="0.2">
      <c r="A13" s="8" t="s">
        <v>150</v>
      </c>
      <c r="C13" s="8" t="s">
        <v>151</v>
      </c>
    </row>
    <row r="14" spans="1:3" x14ac:dyDescent="0.2">
      <c r="A14" s="3" t="s">
        <v>0</v>
      </c>
      <c r="B14" s="2">
        <v>2285663</v>
      </c>
      <c r="C14" s="1" t="s">
        <v>75</v>
      </c>
    </row>
    <row r="15" spans="1:3" x14ac:dyDescent="0.2">
      <c r="A15" s="3" t="s">
        <v>1</v>
      </c>
      <c r="B15" s="1">
        <v>0</v>
      </c>
      <c r="C15" s="1" t="s">
        <v>76</v>
      </c>
    </row>
    <row r="16" spans="1:3" x14ac:dyDescent="0.2">
      <c r="A16" s="3" t="s">
        <v>2</v>
      </c>
      <c r="B16" s="1">
        <v>0</v>
      </c>
      <c r="C16" s="1" t="s">
        <v>77</v>
      </c>
    </row>
    <row r="17" spans="1:3" x14ac:dyDescent="0.2">
      <c r="A17" s="3" t="s">
        <v>3</v>
      </c>
      <c r="B17" s="1">
        <v>0</v>
      </c>
      <c r="C17" s="1" t="s">
        <v>78</v>
      </c>
    </row>
    <row r="18" spans="1:3" x14ac:dyDescent="0.2">
      <c r="A18" s="3" t="s">
        <v>4</v>
      </c>
      <c r="B18" s="2">
        <v>0</v>
      </c>
      <c r="C18" s="1" t="s">
        <v>79</v>
      </c>
    </row>
    <row r="19" spans="1:3" x14ac:dyDescent="0.2">
      <c r="A19" s="3" t="s">
        <v>5</v>
      </c>
      <c r="B19" s="1">
        <v>0</v>
      </c>
      <c r="C19" s="1" t="s">
        <v>80</v>
      </c>
    </row>
    <row r="20" spans="1:3" x14ac:dyDescent="0.2">
      <c r="A20" s="3" t="s">
        <v>6</v>
      </c>
      <c r="B20" s="1">
        <v>0</v>
      </c>
      <c r="C20" s="1" t="s">
        <v>81</v>
      </c>
    </row>
    <row r="21" spans="1:3" x14ac:dyDescent="0.2">
      <c r="A21" s="3" t="s">
        <v>7</v>
      </c>
      <c r="B21" s="1">
        <v>0</v>
      </c>
      <c r="C21" s="1" t="s">
        <v>82</v>
      </c>
    </row>
    <row r="22" spans="1:3" x14ac:dyDescent="0.2">
      <c r="A22" s="3" t="s">
        <v>8</v>
      </c>
      <c r="B22" s="1">
        <v>0</v>
      </c>
      <c r="C22" s="1" t="s">
        <v>83</v>
      </c>
    </row>
    <row r="23" spans="1:3" x14ac:dyDescent="0.2">
      <c r="A23" s="3" t="s">
        <v>9</v>
      </c>
      <c r="B23" s="1">
        <v>0</v>
      </c>
      <c r="C23" s="1" t="s">
        <v>84</v>
      </c>
    </row>
    <row r="24" spans="1:3" x14ac:dyDescent="0.2">
      <c r="A24" s="3" t="s">
        <v>10</v>
      </c>
      <c r="B24" s="2">
        <v>0</v>
      </c>
      <c r="C24" s="1" t="s">
        <v>85</v>
      </c>
    </row>
    <row r="25" spans="1:3" x14ac:dyDescent="0.2">
      <c r="A25" s="3" t="s">
        <v>11</v>
      </c>
      <c r="B25" s="2">
        <v>2285663</v>
      </c>
      <c r="C25" s="1" t="s">
        <v>86</v>
      </c>
    </row>
    <row r="26" spans="1:3" x14ac:dyDescent="0.2">
      <c r="A26" s="3" t="s">
        <v>12</v>
      </c>
      <c r="B26" s="2">
        <v>7319</v>
      </c>
      <c r="C26" s="1" t="s">
        <v>87</v>
      </c>
    </row>
    <row r="27" spans="1:3" x14ac:dyDescent="0.2">
      <c r="A27" s="3" t="s">
        <v>13</v>
      </c>
      <c r="B27" s="1">
        <v>0</v>
      </c>
      <c r="C27" s="1" t="s">
        <v>88</v>
      </c>
    </row>
    <row r="28" spans="1:3" x14ac:dyDescent="0.2">
      <c r="A28" s="3" t="s">
        <v>14</v>
      </c>
      <c r="B28" s="2">
        <v>465890</v>
      </c>
      <c r="C28" s="1" t="s">
        <v>89</v>
      </c>
    </row>
    <row r="29" spans="1:3" x14ac:dyDescent="0.2">
      <c r="A29" s="3" t="s">
        <v>15</v>
      </c>
      <c r="B29" s="2">
        <v>0</v>
      </c>
      <c r="C29" s="1" t="s">
        <v>90</v>
      </c>
    </row>
    <row r="30" spans="1:3" x14ac:dyDescent="0.2">
      <c r="A30" s="3" t="s">
        <v>16</v>
      </c>
      <c r="B30" s="1">
        <v>0</v>
      </c>
      <c r="C30" s="1" t="s">
        <v>91</v>
      </c>
    </row>
    <row r="31" spans="1:3" x14ac:dyDescent="0.2">
      <c r="A31" s="3" t="s">
        <v>17</v>
      </c>
      <c r="B31" s="2">
        <v>0</v>
      </c>
      <c r="C31" s="1" t="s">
        <v>92</v>
      </c>
    </row>
    <row r="32" spans="1:3" x14ac:dyDescent="0.2">
      <c r="A32" s="3" t="s">
        <v>18</v>
      </c>
      <c r="B32" s="1">
        <v>0</v>
      </c>
      <c r="C32" s="1" t="s">
        <v>93</v>
      </c>
    </row>
    <row r="33" spans="1:3" x14ac:dyDescent="0.2">
      <c r="A33" s="3" t="s">
        <v>19</v>
      </c>
      <c r="B33" s="2">
        <v>0</v>
      </c>
      <c r="C33" s="1" t="s">
        <v>94</v>
      </c>
    </row>
    <row r="34" spans="1:3" x14ac:dyDescent="0.2">
      <c r="A34" s="3" t="s">
        <v>20</v>
      </c>
      <c r="B34" s="2">
        <v>473209</v>
      </c>
      <c r="C34" s="1" t="s">
        <v>95</v>
      </c>
    </row>
    <row r="35" spans="1:3" x14ac:dyDescent="0.2">
      <c r="A35" s="3" t="s">
        <v>21</v>
      </c>
      <c r="B35" s="2">
        <v>0</v>
      </c>
      <c r="C35" s="1" t="s">
        <v>96</v>
      </c>
    </row>
    <row r="36" spans="1:3" x14ac:dyDescent="0.2">
      <c r="A36" s="3" t="s">
        <v>22</v>
      </c>
      <c r="B36" s="2">
        <v>473209</v>
      </c>
      <c r="C36" s="1" t="s">
        <v>97</v>
      </c>
    </row>
    <row r="37" spans="1:3" x14ac:dyDescent="0.2">
      <c r="A37" s="3" t="s">
        <v>23</v>
      </c>
      <c r="B37" s="2">
        <v>2758872</v>
      </c>
      <c r="C37" s="1" t="s">
        <v>98</v>
      </c>
    </row>
    <row r="38" spans="1:3" x14ac:dyDescent="0.2">
      <c r="A38" s="3" t="s">
        <v>24</v>
      </c>
      <c r="B38" s="2">
        <v>7500000</v>
      </c>
      <c r="C38" s="1" t="s">
        <v>99</v>
      </c>
    </row>
    <row r="39" spans="1:3" x14ac:dyDescent="0.2">
      <c r="A39" s="3" t="s">
        <v>25</v>
      </c>
      <c r="B39" s="2">
        <v>-24186342</v>
      </c>
      <c r="C39" s="1" t="s">
        <v>100</v>
      </c>
    </row>
    <row r="40" spans="1:3" x14ac:dyDescent="0.2">
      <c r="A40" s="3" t="s">
        <v>26</v>
      </c>
      <c r="B40" s="1">
        <v>0</v>
      </c>
      <c r="C40" s="1" t="s">
        <v>101</v>
      </c>
    </row>
    <row r="41" spans="1:3" x14ac:dyDescent="0.2">
      <c r="A41" s="3" t="s">
        <v>27</v>
      </c>
      <c r="B41" s="2">
        <v>1266476</v>
      </c>
      <c r="C41" s="1" t="s">
        <v>102</v>
      </c>
    </row>
    <row r="42" spans="1:3" x14ac:dyDescent="0.2">
      <c r="A42" s="3" t="s">
        <v>28</v>
      </c>
      <c r="B42" s="1">
        <v>0</v>
      </c>
      <c r="C42" s="1" t="s">
        <v>103</v>
      </c>
    </row>
    <row r="43" spans="1:3" x14ac:dyDescent="0.2">
      <c r="A43" s="3" t="s">
        <v>29</v>
      </c>
      <c r="B43" s="1">
        <v>0</v>
      </c>
      <c r="C43" s="1" t="s">
        <v>104</v>
      </c>
    </row>
    <row r="44" spans="1:3" x14ac:dyDescent="0.2">
      <c r="A44" s="3" t="s">
        <v>30</v>
      </c>
      <c r="B44" s="1">
        <v>0</v>
      </c>
      <c r="C44" s="1" t="s">
        <v>105</v>
      </c>
    </row>
    <row r="45" spans="1:3" x14ac:dyDescent="0.2">
      <c r="A45" s="3" t="s">
        <v>31</v>
      </c>
      <c r="B45" s="2">
        <v>-15419866</v>
      </c>
      <c r="C45" s="1" t="s">
        <v>106</v>
      </c>
    </row>
    <row r="46" spans="1:3" x14ac:dyDescent="0.2">
      <c r="A46" s="3" t="s">
        <v>32</v>
      </c>
      <c r="B46" s="2">
        <v>-15419866</v>
      </c>
      <c r="C46" s="1" t="s">
        <v>107</v>
      </c>
    </row>
    <row r="47" spans="1:3" x14ac:dyDescent="0.2">
      <c r="A47" s="3" t="s">
        <v>33</v>
      </c>
      <c r="B47" s="2">
        <v>0</v>
      </c>
      <c r="C47" s="1" t="s">
        <v>108</v>
      </c>
    </row>
    <row r="48" spans="1:3" x14ac:dyDescent="0.2">
      <c r="A48" s="3" t="s">
        <v>34</v>
      </c>
      <c r="B48" s="2">
        <v>0</v>
      </c>
      <c r="C48" s="1" t="s">
        <v>109</v>
      </c>
    </row>
    <row r="49" spans="1:3" x14ac:dyDescent="0.2">
      <c r="A49" s="3" t="s">
        <v>35</v>
      </c>
      <c r="B49" s="1">
        <v>0</v>
      </c>
      <c r="C49" s="1" t="s">
        <v>110</v>
      </c>
    </row>
    <row r="50" spans="1:3" x14ac:dyDescent="0.2">
      <c r="A50" s="3" t="s">
        <v>36</v>
      </c>
      <c r="B50" s="2">
        <v>4056030</v>
      </c>
      <c r="C50" s="1" t="s">
        <v>111</v>
      </c>
    </row>
    <row r="51" spans="1:3" x14ac:dyDescent="0.2">
      <c r="A51" s="3" t="s">
        <v>37</v>
      </c>
      <c r="B51" s="2">
        <v>0</v>
      </c>
      <c r="C51" s="1" t="s">
        <v>112</v>
      </c>
    </row>
    <row r="52" spans="1:3" x14ac:dyDescent="0.2">
      <c r="A52" s="3" t="s">
        <v>38</v>
      </c>
      <c r="B52" s="1">
        <v>0</v>
      </c>
      <c r="C52" s="1" t="s">
        <v>113</v>
      </c>
    </row>
    <row r="53" spans="1:3" x14ac:dyDescent="0.2">
      <c r="A53" s="3" t="s">
        <v>39</v>
      </c>
      <c r="B53" s="2">
        <v>4056030</v>
      </c>
      <c r="C53" s="1" t="s">
        <v>114</v>
      </c>
    </row>
    <row r="54" spans="1:3" x14ac:dyDescent="0.2">
      <c r="A54" s="3" t="s">
        <v>40</v>
      </c>
      <c r="B54" s="2">
        <v>4204517</v>
      </c>
      <c r="C54" s="1" t="s">
        <v>115</v>
      </c>
    </row>
    <row r="55" spans="1:3" x14ac:dyDescent="0.2">
      <c r="A55" s="3" t="s">
        <v>41</v>
      </c>
      <c r="B55" s="2">
        <v>1242216</v>
      </c>
      <c r="C55" s="1" t="s">
        <v>116</v>
      </c>
    </row>
    <row r="56" spans="1:3" x14ac:dyDescent="0.2">
      <c r="A56" s="3" t="s">
        <v>42</v>
      </c>
      <c r="B56" s="1">
        <v>713147</v>
      </c>
      <c r="C56" s="1" t="s">
        <v>117</v>
      </c>
    </row>
    <row r="57" spans="1:3" x14ac:dyDescent="0.2">
      <c r="A57" s="3" t="s">
        <v>43</v>
      </c>
      <c r="B57" s="2">
        <v>2459681</v>
      </c>
      <c r="C57" s="1" t="s">
        <v>118</v>
      </c>
    </row>
    <row r="58" spans="1:3" x14ac:dyDescent="0.2">
      <c r="A58" s="3" t="s">
        <v>44</v>
      </c>
      <c r="B58" s="2">
        <v>0</v>
      </c>
      <c r="C58" s="1" t="s">
        <v>119</v>
      </c>
    </row>
    <row r="59" spans="1:3" x14ac:dyDescent="0.2">
      <c r="A59" s="3" t="s">
        <v>45</v>
      </c>
      <c r="B59" s="1">
        <v>5403136</v>
      </c>
      <c r="C59" s="1" t="s">
        <v>120</v>
      </c>
    </row>
    <row r="60" spans="1:3" x14ac:dyDescent="0.2">
      <c r="A60" s="3" t="s">
        <v>46</v>
      </c>
      <c r="B60" s="1">
        <v>0</v>
      </c>
      <c r="C60" s="1" t="s">
        <v>121</v>
      </c>
    </row>
    <row r="61" spans="1:3" x14ac:dyDescent="0.2">
      <c r="A61" s="3" t="s">
        <v>47</v>
      </c>
      <c r="B61" s="1">
        <v>100011</v>
      </c>
      <c r="C61" s="1" t="s">
        <v>122</v>
      </c>
    </row>
    <row r="62" spans="1:3" x14ac:dyDescent="0.2">
      <c r="A62" s="3" t="s">
        <v>48</v>
      </c>
      <c r="B62" s="2">
        <v>14122708</v>
      </c>
      <c r="C62" s="1" t="s">
        <v>123</v>
      </c>
    </row>
    <row r="63" spans="1:3" x14ac:dyDescent="0.2">
      <c r="A63" s="3" t="s">
        <v>49</v>
      </c>
      <c r="B63" s="2">
        <v>18178738</v>
      </c>
      <c r="C63" s="1" t="s">
        <v>124</v>
      </c>
    </row>
    <row r="64" spans="1:3" x14ac:dyDescent="0.2">
      <c r="A64" s="3" t="s">
        <v>50</v>
      </c>
      <c r="B64" s="2">
        <v>2758872</v>
      </c>
      <c r="C64" s="1" t="s">
        <v>125</v>
      </c>
    </row>
    <row r="66" spans="1:3" x14ac:dyDescent="0.2">
      <c r="A66" s="8" t="s">
        <v>152</v>
      </c>
      <c r="C66" s="8" t="s">
        <v>153</v>
      </c>
    </row>
    <row r="67" spans="1:3" x14ac:dyDescent="0.2">
      <c r="A67" s="3" t="s">
        <v>51</v>
      </c>
      <c r="B67" s="2">
        <v>0</v>
      </c>
      <c r="C67" s="1" t="s">
        <v>126</v>
      </c>
    </row>
    <row r="68" spans="1:3" x14ac:dyDescent="0.2">
      <c r="A68" s="3" t="s">
        <v>52</v>
      </c>
      <c r="B68" s="2">
        <v>0</v>
      </c>
      <c r="C68" s="1" t="s">
        <v>127</v>
      </c>
    </row>
    <row r="69" spans="1:3" x14ac:dyDescent="0.2">
      <c r="A69" s="3" t="s">
        <v>53</v>
      </c>
      <c r="B69" s="1">
        <v>0</v>
      </c>
      <c r="C69" s="1" t="s">
        <v>128</v>
      </c>
    </row>
    <row r="70" spans="1:3" x14ac:dyDescent="0.2">
      <c r="A70" s="3" t="s">
        <v>54</v>
      </c>
      <c r="B70" s="2">
        <v>0</v>
      </c>
      <c r="C70" s="1" t="s">
        <v>129</v>
      </c>
    </row>
    <row r="71" spans="1:3" x14ac:dyDescent="0.2">
      <c r="A71" s="3" t="s">
        <v>55</v>
      </c>
      <c r="B71" s="2">
        <v>0</v>
      </c>
      <c r="C71" s="1" t="s">
        <v>130</v>
      </c>
    </row>
    <row r="72" spans="1:3" x14ac:dyDescent="0.2">
      <c r="A72" s="3" t="s">
        <v>56</v>
      </c>
      <c r="B72" s="1">
        <v>277273</v>
      </c>
      <c r="C72" s="1" t="s">
        <v>131</v>
      </c>
    </row>
    <row r="73" spans="1:3" x14ac:dyDescent="0.2">
      <c r="A73" s="3" t="s">
        <v>57</v>
      </c>
      <c r="B73" s="1">
        <v>10294</v>
      </c>
      <c r="C73" s="1" t="s">
        <v>132</v>
      </c>
    </row>
    <row r="74" spans="1:3" x14ac:dyDescent="0.2">
      <c r="A74" s="3" t="s">
        <v>58</v>
      </c>
      <c r="B74" s="1">
        <v>406588</v>
      </c>
      <c r="C74" s="1" t="s">
        <v>133</v>
      </c>
    </row>
    <row r="75" spans="1:3" x14ac:dyDescent="0.2">
      <c r="A75" s="3" t="s">
        <v>59</v>
      </c>
      <c r="B75" s="1">
        <v>-694155</v>
      </c>
      <c r="C75" s="1" t="s">
        <v>134</v>
      </c>
    </row>
    <row r="76" spans="1:3" x14ac:dyDescent="0.2">
      <c r="A76" s="3" t="s">
        <v>60</v>
      </c>
      <c r="B76" s="1">
        <v>554959</v>
      </c>
      <c r="C76" s="1" t="s">
        <v>135</v>
      </c>
    </row>
    <row r="77" spans="1:3" x14ac:dyDescent="0.2">
      <c r="A77" s="3" t="s">
        <v>61</v>
      </c>
      <c r="B77" s="1">
        <v>0</v>
      </c>
      <c r="C77" s="1" t="s">
        <v>136</v>
      </c>
    </row>
    <row r="78" spans="1:3" x14ac:dyDescent="0.2">
      <c r="A78" s="3" t="s">
        <v>62</v>
      </c>
      <c r="B78" s="1">
        <v>0</v>
      </c>
      <c r="C78" s="1" t="s">
        <v>137</v>
      </c>
    </row>
    <row r="79" spans="1:3" x14ac:dyDescent="0.2">
      <c r="A79" s="3" t="s">
        <v>63</v>
      </c>
      <c r="B79" s="1">
        <v>0</v>
      </c>
      <c r="C79" s="1" t="s">
        <v>138</v>
      </c>
    </row>
    <row r="80" spans="1:3" x14ac:dyDescent="0.2">
      <c r="A80" s="3" t="s">
        <v>64</v>
      </c>
      <c r="B80" s="1">
        <v>0</v>
      </c>
      <c r="C80" s="1" t="s">
        <v>139</v>
      </c>
    </row>
    <row r="81" spans="1:3" x14ac:dyDescent="0.2">
      <c r="A81" s="3" t="s">
        <v>65</v>
      </c>
      <c r="B81" s="1">
        <v>0</v>
      </c>
      <c r="C81" s="1" t="s">
        <v>140</v>
      </c>
    </row>
    <row r="82" spans="1:3" x14ac:dyDescent="0.2">
      <c r="A82" s="3" t="s">
        <v>66</v>
      </c>
      <c r="B82" s="2">
        <v>-1249114</v>
      </c>
      <c r="C82" s="1" t="s">
        <v>141</v>
      </c>
    </row>
    <row r="83" spans="1:3" x14ac:dyDescent="0.2">
      <c r="A83" s="3" t="s">
        <v>67</v>
      </c>
      <c r="B83" s="1">
        <v>0</v>
      </c>
      <c r="C83" s="1" t="s">
        <v>142</v>
      </c>
    </row>
    <row r="84" spans="1:3" x14ac:dyDescent="0.2">
      <c r="A84" s="3" t="s">
        <v>68</v>
      </c>
      <c r="B84" s="2">
        <v>-1249114</v>
      </c>
      <c r="C84" s="1" t="s">
        <v>143</v>
      </c>
    </row>
    <row r="85" spans="1:3" x14ac:dyDescent="0.2">
      <c r="A85" s="3" t="s">
        <v>217</v>
      </c>
      <c r="B85" s="2">
        <v>-215581</v>
      </c>
      <c r="C85" s="1" t="s">
        <v>216</v>
      </c>
    </row>
    <row r="86" spans="1:3" x14ac:dyDescent="0.2">
      <c r="A86" s="3" t="s">
        <v>69</v>
      </c>
      <c r="B86" s="2">
        <f>SUM(B84:B85)</f>
        <v>-1464695</v>
      </c>
      <c r="C86" s="1" t="s">
        <v>144</v>
      </c>
    </row>
    <row r="87" spans="1:3" x14ac:dyDescent="0.2">
      <c r="A87" s="3" t="s">
        <v>210</v>
      </c>
      <c r="B87" s="1">
        <v>-1464695</v>
      </c>
      <c r="C87" s="1" t="s">
        <v>212</v>
      </c>
    </row>
    <row r="88" spans="1:3" x14ac:dyDescent="0.2">
      <c r="A88" s="3" t="s">
        <v>211</v>
      </c>
      <c r="B88" s="1">
        <v>0</v>
      </c>
      <c r="C88" s="1" t="s">
        <v>213</v>
      </c>
    </row>
    <row r="90" spans="1:3" x14ac:dyDescent="0.2">
      <c r="A90" s="8" t="s">
        <v>154</v>
      </c>
      <c r="C90" s="8" t="s">
        <v>155</v>
      </c>
    </row>
    <row r="91" spans="1:3" x14ac:dyDescent="0.2">
      <c r="A91" s="3" t="s">
        <v>70</v>
      </c>
      <c r="B91" s="2">
        <v>-56607</v>
      </c>
      <c r="C91" s="1" t="s">
        <v>145</v>
      </c>
    </row>
    <row r="92" spans="1:3" x14ac:dyDescent="0.2">
      <c r="A92" s="3" t="s">
        <v>71</v>
      </c>
      <c r="B92" s="2">
        <v>-233297</v>
      </c>
      <c r="C92" s="1" t="s">
        <v>146</v>
      </c>
    </row>
    <row r="93" spans="1:3" x14ac:dyDescent="0.2">
      <c r="A93" s="3" t="s">
        <v>72</v>
      </c>
      <c r="B93" s="2">
        <v>285045</v>
      </c>
      <c r="C93" s="1" t="s">
        <v>147</v>
      </c>
    </row>
    <row r="94" spans="1:3" x14ac:dyDescent="0.2">
      <c r="A94" s="3" t="s">
        <v>157</v>
      </c>
      <c r="B94" s="1">
        <v>0</v>
      </c>
      <c r="C94" s="1" t="s">
        <v>156</v>
      </c>
    </row>
    <row r="95" spans="1:3" x14ac:dyDescent="0.2">
      <c r="A95" s="3" t="s">
        <v>73</v>
      </c>
      <c r="B95" s="2">
        <v>12178</v>
      </c>
      <c r="C95" s="1" t="s">
        <v>148</v>
      </c>
    </row>
    <row r="96" spans="1:3" x14ac:dyDescent="0.2">
      <c r="A96" s="3" t="s">
        <v>74</v>
      </c>
      <c r="B96" s="2">
        <v>7319</v>
      </c>
      <c r="C96" s="1" t="s">
        <v>149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B94C-0C5C-4819-92F5-A98FA40E99F5}">
  <dimension ref="B3:D38"/>
  <sheetViews>
    <sheetView workbookViewId="0">
      <selection activeCell="C6" sqref="C6"/>
    </sheetView>
  </sheetViews>
  <sheetFormatPr defaultRowHeight="12.75" x14ac:dyDescent="0.2"/>
  <cols>
    <col min="2" max="2" width="47.28515625" customWidth="1"/>
    <col min="3" max="3" width="16.7109375" customWidth="1"/>
    <col min="4" max="4" width="38.42578125" bestFit="1" customWidth="1"/>
  </cols>
  <sheetData>
    <row r="3" spans="2:4" ht="25.5" x14ac:dyDescent="0.2">
      <c r="B3" s="10"/>
      <c r="C3" s="4" t="s">
        <v>214</v>
      </c>
      <c r="D3" s="10"/>
    </row>
    <row r="4" spans="2:4" ht="38.25" x14ac:dyDescent="0.2">
      <c r="B4" s="11" t="s">
        <v>160</v>
      </c>
      <c r="C4" s="4" t="s">
        <v>215</v>
      </c>
      <c r="D4" s="11" t="s">
        <v>161</v>
      </c>
    </row>
    <row r="5" spans="2:4" ht="15" x14ac:dyDescent="0.2">
      <c r="B5" s="12"/>
      <c r="C5" s="4">
        <v>141017</v>
      </c>
      <c r="D5" s="12"/>
    </row>
    <row r="6" spans="2:4" ht="14.25" x14ac:dyDescent="0.2">
      <c r="B6" s="13" t="s">
        <v>162</v>
      </c>
      <c r="C6" s="14">
        <v>1</v>
      </c>
      <c r="D6" s="15" t="s">
        <v>163</v>
      </c>
    </row>
    <row r="7" spans="2:4" ht="14.25" x14ac:dyDescent="0.2">
      <c r="B7" s="13" t="s">
        <v>164</v>
      </c>
      <c r="C7" s="24" t="s">
        <v>165</v>
      </c>
      <c r="D7" s="16" t="s">
        <v>166</v>
      </c>
    </row>
    <row r="8" spans="2:4" ht="14.25" x14ac:dyDescent="0.2">
      <c r="B8" s="13" t="s">
        <v>167</v>
      </c>
      <c r="C8" s="17" t="s">
        <v>165</v>
      </c>
      <c r="D8" s="16" t="s">
        <v>168</v>
      </c>
    </row>
    <row r="9" spans="2:4" ht="14.25" x14ac:dyDescent="0.2">
      <c r="B9" s="13" t="s">
        <v>169</v>
      </c>
      <c r="C9" s="17" t="s">
        <v>165</v>
      </c>
      <c r="D9" s="16" t="s">
        <v>170</v>
      </c>
    </row>
    <row r="10" spans="2:4" ht="14.25" x14ac:dyDescent="0.2">
      <c r="B10" s="13" t="s">
        <v>171</v>
      </c>
      <c r="C10" s="17" t="s">
        <v>165</v>
      </c>
      <c r="D10" s="16" t="s">
        <v>172</v>
      </c>
    </row>
    <row r="11" spans="2:4" ht="14.25" x14ac:dyDescent="0.2">
      <c r="B11" s="13" t="s">
        <v>173</v>
      </c>
      <c r="C11" s="17">
        <v>7500000</v>
      </c>
      <c r="D11" s="16" t="s">
        <v>174</v>
      </c>
    </row>
    <row r="12" spans="2:4" ht="14.25" x14ac:dyDescent="0.2">
      <c r="B12" s="13" t="s">
        <v>175</v>
      </c>
      <c r="C12" s="17" t="s">
        <v>165</v>
      </c>
      <c r="D12" s="16" t="s">
        <v>176</v>
      </c>
    </row>
    <row r="13" spans="2:4" ht="14.25" x14ac:dyDescent="0.2">
      <c r="B13" s="13" t="s">
        <v>177</v>
      </c>
      <c r="C13" s="18">
        <v>44926</v>
      </c>
      <c r="D13" s="16" t="s">
        <v>178</v>
      </c>
    </row>
    <row r="16" spans="2:4" ht="15" x14ac:dyDescent="0.2">
      <c r="B16" s="19" t="s">
        <v>179</v>
      </c>
      <c r="C16" s="20"/>
      <c r="D16" s="21" t="s">
        <v>180</v>
      </c>
    </row>
    <row r="17" spans="2:4" ht="14.25" x14ac:dyDescent="0.2">
      <c r="B17" s="22" t="s">
        <v>181</v>
      </c>
      <c r="C17" s="23" t="s">
        <v>165</v>
      </c>
      <c r="D17" s="15" t="s">
        <v>182</v>
      </c>
    </row>
    <row r="18" spans="2:4" ht="14.25" x14ac:dyDescent="0.2">
      <c r="B18" s="13" t="s">
        <v>183</v>
      </c>
      <c r="C18" s="24">
        <f>+'Annual Financial Data'!B87/'Financial Ratios'!C11</f>
        <v>-0.19529266666666667</v>
      </c>
      <c r="D18" s="16" t="s">
        <v>184</v>
      </c>
    </row>
    <row r="19" spans="2:4" ht="14.25" x14ac:dyDescent="0.2">
      <c r="B19" s="13" t="s">
        <v>185</v>
      </c>
      <c r="C19" s="24">
        <f>+'Annual Financial Data'!B45/'Financial Ratios'!C11</f>
        <v>-2.0559821333333335</v>
      </c>
      <c r="D19" s="16" t="s">
        <v>186</v>
      </c>
    </row>
    <row r="20" spans="2:4" ht="14.25" x14ac:dyDescent="0.2">
      <c r="B20" s="13" t="s">
        <v>187</v>
      </c>
      <c r="C20" s="24" t="s">
        <v>165</v>
      </c>
      <c r="D20" s="16" t="s">
        <v>188</v>
      </c>
    </row>
    <row r="21" spans="2:4" ht="14.25" x14ac:dyDescent="0.2">
      <c r="B21" s="13" t="s">
        <v>189</v>
      </c>
      <c r="C21" s="24" t="s">
        <v>165</v>
      </c>
      <c r="D21" s="16" t="s">
        <v>190</v>
      </c>
    </row>
    <row r="22" spans="2:4" x14ac:dyDescent="0.2">
      <c r="C22" s="25"/>
    </row>
    <row r="23" spans="2:4" ht="14.25" x14ac:dyDescent="0.2">
      <c r="B23" s="13" t="s">
        <v>191</v>
      </c>
      <c r="C23" s="24" t="s">
        <v>165</v>
      </c>
      <c r="D23" s="16" t="s">
        <v>192</v>
      </c>
    </row>
    <row r="24" spans="2:4" ht="14.25" x14ac:dyDescent="0.2">
      <c r="B24" s="13" t="s">
        <v>193</v>
      </c>
      <c r="C24" s="24" t="s">
        <v>165</v>
      </c>
      <c r="D24" s="16" t="s">
        <v>194</v>
      </c>
    </row>
    <row r="25" spans="2:4" ht="14.25" x14ac:dyDescent="0.2">
      <c r="B25" s="13" t="s">
        <v>195</v>
      </c>
      <c r="C25" s="24" t="s">
        <v>165</v>
      </c>
      <c r="D25" s="16" t="s">
        <v>224</v>
      </c>
    </row>
    <row r="26" spans="2:4" ht="14.25" x14ac:dyDescent="0.2">
      <c r="B26" s="13" t="s">
        <v>196</v>
      </c>
      <c r="C26" s="24">
        <f>+'Annual Financial Data'!B86*100/'Annual Financial Data'!B37</f>
        <v>-53.090357218457399</v>
      </c>
      <c r="D26" s="16" t="s">
        <v>197</v>
      </c>
    </row>
    <row r="27" spans="2:4" ht="14.25" x14ac:dyDescent="0.2">
      <c r="B27" s="13" t="s">
        <v>198</v>
      </c>
      <c r="C27" s="24" t="s">
        <v>165</v>
      </c>
      <c r="D27" s="16" t="s">
        <v>199</v>
      </c>
    </row>
    <row r="28" spans="2:4" x14ac:dyDescent="0.2">
      <c r="C28" s="25"/>
    </row>
    <row r="29" spans="2:4" ht="14.25" x14ac:dyDescent="0.2">
      <c r="B29" s="13" t="s">
        <v>200</v>
      </c>
      <c r="C29" s="24">
        <f>+'Annual Financial Data'!B63*100/'Annual Financial Data'!B37</f>
        <v>658.91922495860626</v>
      </c>
      <c r="D29" s="16" t="s">
        <v>201</v>
      </c>
    </row>
    <row r="30" spans="2:4" ht="14.25" x14ac:dyDescent="0.2">
      <c r="B30" s="13" t="s">
        <v>202</v>
      </c>
      <c r="C30" s="24">
        <f>+'Annual Financial Data'!B45*100/'Annual Financial Data'!B37</f>
        <v>-558.91922495860626</v>
      </c>
      <c r="D30" s="16" t="s">
        <v>203</v>
      </c>
    </row>
    <row r="31" spans="2:4" ht="14.25" x14ac:dyDescent="0.2">
      <c r="B31" s="13" t="s">
        <v>204</v>
      </c>
      <c r="C31" s="24">
        <f>+('Annual Financial Data'!B82+'Annual Financial Data'!B76)/'Annual Financial Data'!B76</f>
        <v>-1.2508221328062072</v>
      </c>
      <c r="D31" s="16" t="s">
        <v>218</v>
      </c>
    </row>
    <row r="32" spans="2:4" x14ac:dyDescent="0.2">
      <c r="C32" s="25"/>
    </row>
    <row r="33" spans="2:4" ht="14.25" x14ac:dyDescent="0.2">
      <c r="B33" s="13" t="s">
        <v>205</v>
      </c>
      <c r="C33" s="24">
        <f>+'Annual Financial Data'!B67/'Annual Financial Data'!B37</f>
        <v>0</v>
      </c>
      <c r="D33" s="16" t="s">
        <v>219</v>
      </c>
    </row>
    <row r="34" spans="2:4" ht="14.25" x14ac:dyDescent="0.2">
      <c r="B34" s="13" t="s">
        <v>206</v>
      </c>
      <c r="C34" s="24">
        <f>+'Annual Financial Data'!B67/('Annual Financial Data'!B14+'Annual Financial Data'!B15)</f>
        <v>0</v>
      </c>
      <c r="D34" s="16" t="s">
        <v>220</v>
      </c>
    </row>
    <row r="35" spans="2:4" ht="14.25" x14ac:dyDescent="0.2">
      <c r="B35" s="13" t="s">
        <v>207</v>
      </c>
      <c r="C35" s="24">
        <f>+'Annual Financial Data'!B67/'Financial Ratios'!C38</f>
        <v>0</v>
      </c>
      <c r="D35" s="16" t="s">
        <v>221</v>
      </c>
    </row>
    <row r="36" spans="2:4" x14ac:dyDescent="0.2">
      <c r="C36" s="25"/>
    </row>
    <row r="37" spans="2:4" ht="14.25" x14ac:dyDescent="0.2">
      <c r="B37" s="13" t="s">
        <v>208</v>
      </c>
      <c r="C37" s="24">
        <f>+'Annual Financial Data'!B36/'Annual Financial Data'!B62</f>
        <v>3.3506959146928479E-2</v>
      </c>
      <c r="D37" s="16" t="s">
        <v>222</v>
      </c>
    </row>
    <row r="38" spans="2:4" ht="14.25" x14ac:dyDescent="0.2">
      <c r="B38" s="13" t="s">
        <v>209</v>
      </c>
      <c r="C38" s="24">
        <f>+'Annual Financial Data'!B36-'Annual Financial Data'!B62</f>
        <v>-13649499</v>
      </c>
      <c r="D38" s="16" t="s">
        <v>223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2023-07-24T08:09:52Z</dcterms:created>
  <dcterms:modified xsi:type="dcterms:W3CDTF">2023-09-07T06:55:25Z</dcterms:modified>
</cp:coreProperties>
</file>